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20" tabRatio="500" activeTab="1"/>
  </bookViews>
  <sheets>
    <sheet name="Типовой расчёт" sheetId="1" r:id="rId1"/>
    <sheet name="Цены на закупку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" i="1" l="1"/>
  <c r="E9" i="1"/>
  <c r="G9" i="1" s="1"/>
  <c r="G8" i="1"/>
  <c r="G6" i="1"/>
  <c r="E5" i="1"/>
  <c r="E7" i="1" s="1"/>
  <c r="E3" i="1"/>
  <c r="E10" i="1" s="1"/>
  <c r="E12" i="1" l="1"/>
  <c r="G10" i="1"/>
  <c r="E11" i="1"/>
  <c r="G11" i="1" s="1"/>
  <c r="G16" i="1"/>
  <c r="G5" i="1"/>
  <c r="G15" i="1" l="1"/>
  <c r="G18" i="1" s="1"/>
</calcChain>
</file>

<file path=xl/sharedStrings.xml><?xml version="1.0" encoding="utf-8"?>
<sst xmlns="http://schemas.openxmlformats.org/spreadsheetml/2006/main" count="32" uniqueCount="25">
  <si>
    <t>Длинна забора</t>
  </si>
  <si>
    <t>м.</t>
  </si>
  <si>
    <t>Цена</t>
  </si>
  <si>
    <t>Столб 60х60х3000</t>
  </si>
  <si>
    <t>шт.</t>
  </si>
  <si>
    <t>Столб 80х80х3000</t>
  </si>
  <si>
    <t>Заглушки 60х60</t>
  </si>
  <si>
    <t>Заглушки 80х80</t>
  </si>
  <si>
    <t>Профиль 20х40</t>
  </si>
  <si>
    <t>метров</t>
  </si>
  <si>
    <t>Профильный лист</t>
  </si>
  <si>
    <t>штук</t>
  </si>
  <si>
    <t>Щебень (Фракция 20*40)</t>
  </si>
  <si>
    <t>мешков</t>
  </si>
  <si>
    <t>Саморезы для профильного листа</t>
  </si>
  <si>
    <t>Комплект ворот с калиткой</t>
  </si>
  <si>
    <t>Стоимость материала:</t>
  </si>
  <si>
    <t>Стоимость работы:</t>
  </si>
  <si>
    <t>Итого:</t>
  </si>
  <si>
    <t>Профлист С-8</t>
  </si>
  <si>
    <t>20х40</t>
  </si>
  <si>
    <t>Щебень</t>
  </si>
  <si>
    <t>комплект ворот с калиткой</t>
  </si>
  <si>
    <t>Стоимось работ за 1 п/м</t>
  </si>
  <si>
    <t>Смета на строительство забора из металло конструкции: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</si>
</sst>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₽&quot;"/>
  </numFmts>
  <fonts count="2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A9D18E"/>
        <bgColor rgb="FF9DC3E6"/>
      </patternFill>
    </fill>
    <fill>
      <patternFill patternType="solid">
        <fgColor rgb="FF9DC3E6"/>
        <bgColor rgb="FFA9D18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/>
    <xf numFmtId="0" fontId="0" fillId="0" borderId="1" xfId="0" applyFont="1" applyBorder="1" applyAlignme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4" fontId="0" fillId="2" borderId="1" xfId="0" applyNumberFormat="1" applyFill="1" applyBorder="1"/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261360</xdr:colOff>
      <xdr:row>0</xdr:row>
      <xdr:rowOff>0</xdr:rowOff>
    </xdr:from>
    <xdr:to>
      <xdr:col>12</xdr:col>
      <xdr:colOff>279720</xdr:colOff>
      <xdr:row>17</xdr:row>
      <xdr:rowOff>189720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320" y="0"/>
          <a:ext cx="3053520" cy="3837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G16" sqref="G16"/>
    </sheetView>
  </sheetViews>
  <sheetFormatPr defaultColWidth="8.5703125" defaultRowHeight="15" x14ac:dyDescent="0.25"/>
  <cols>
    <col min="7" max="7" width="11.28515625" customWidth="1"/>
  </cols>
  <sheetData>
    <row r="1" spans="1:7" ht="47.25" customHeight="1" x14ac:dyDescent="0.25">
      <c r="A1" s="9" t="s">
        <v>24</v>
      </c>
      <c r="B1" s="9"/>
      <c r="C1" s="9"/>
      <c r="D1" s="9"/>
      <c r="E1" s="9"/>
      <c r="F1" s="9"/>
      <c r="G1" s="9"/>
    </row>
    <row r="2" spans="1:7" x14ac:dyDescent="0.25">
      <c r="A2" s="8"/>
      <c r="B2" s="8"/>
      <c r="C2" s="8"/>
      <c r="D2" s="8"/>
      <c r="E2" s="8"/>
      <c r="F2" s="8"/>
      <c r="G2" s="8"/>
    </row>
    <row r="3" spans="1:7" x14ac:dyDescent="0.25">
      <c r="A3" s="7" t="s">
        <v>0</v>
      </c>
      <c r="B3" s="7"/>
      <c r="C3" s="7"/>
      <c r="D3" s="7"/>
      <c r="E3" s="10">
        <f>58+25</f>
        <v>83</v>
      </c>
      <c r="F3" s="10" t="s">
        <v>1</v>
      </c>
      <c r="G3" s="11"/>
    </row>
    <row r="4" spans="1:7" x14ac:dyDescent="0.25">
      <c r="A4" s="8"/>
      <c r="B4" s="8"/>
      <c r="C4" s="8"/>
      <c r="D4" s="8"/>
      <c r="E4" s="8"/>
      <c r="F4" s="8"/>
      <c r="G4" s="12" t="s">
        <v>2</v>
      </c>
    </row>
    <row r="5" spans="1:7" x14ac:dyDescent="0.25">
      <c r="A5" s="6" t="s">
        <v>3</v>
      </c>
      <c r="B5" s="6"/>
      <c r="C5" s="6"/>
      <c r="D5" s="6"/>
      <c r="E5" s="13">
        <f>_xlfn.CEILING.MATH(E3/2,,)</f>
        <v>42</v>
      </c>
      <c r="F5" s="13" t="s">
        <v>4</v>
      </c>
      <c r="G5" s="14">
        <f>'Цены на закупку'!E1*'Типовой расчёт'!E5</f>
        <v>27090</v>
      </c>
    </row>
    <row r="6" spans="1:7" x14ac:dyDescent="0.25">
      <c r="A6" s="7" t="s">
        <v>5</v>
      </c>
      <c r="B6" s="7"/>
      <c r="C6" s="7"/>
      <c r="D6" s="7"/>
      <c r="E6" s="10">
        <v>0</v>
      </c>
      <c r="F6" s="10" t="s">
        <v>4</v>
      </c>
      <c r="G6" s="14">
        <f>'Цены на закупку'!E2*'Типовой расчёт'!E6</f>
        <v>0</v>
      </c>
    </row>
    <row r="7" spans="1:7" x14ac:dyDescent="0.25">
      <c r="A7" s="7" t="s">
        <v>6</v>
      </c>
      <c r="B7" s="7"/>
      <c r="C7" s="7"/>
      <c r="D7" s="7"/>
      <c r="E7" s="10">
        <f>E5</f>
        <v>42</v>
      </c>
      <c r="F7" s="10" t="s">
        <v>4</v>
      </c>
      <c r="G7" s="14">
        <v>0</v>
      </c>
    </row>
    <row r="8" spans="1:7" x14ac:dyDescent="0.25">
      <c r="A8" s="7" t="s">
        <v>7</v>
      </c>
      <c r="B8" s="7"/>
      <c r="C8" s="7"/>
      <c r="D8" s="7"/>
      <c r="E8" s="10">
        <v>0</v>
      </c>
      <c r="F8" s="10" t="s">
        <v>4</v>
      </c>
      <c r="G8" s="14">
        <f>'Цены на закупку'!E4*'Типовой расчёт'!E8</f>
        <v>0</v>
      </c>
    </row>
    <row r="9" spans="1:7" x14ac:dyDescent="0.25">
      <c r="A9" s="7" t="s">
        <v>8</v>
      </c>
      <c r="B9" s="7"/>
      <c r="C9" s="7"/>
      <c r="D9" s="7"/>
      <c r="E9" s="10">
        <f>E3+E3</f>
        <v>166</v>
      </c>
      <c r="F9" s="10" t="s">
        <v>9</v>
      </c>
      <c r="G9" s="14">
        <f>'Цены на закупку'!E3*E9</f>
        <v>12948</v>
      </c>
    </row>
    <row r="10" spans="1:7" x14ac:dyDescent="0.25">
      <c r="A10" s="7" t="s">
        <v>10</v>
      </c>
      <c r="B10" s="7"/>
      <c r="C10" s="7"/>
      <c r="D10" s="7"/>
      <c r="E10" s="10">
        <f>E3</f>
        <v>83</v>
      </c>
      <c r="F10" s="10" t="s">
        <v>11</v>
      </c>
      <c r="G10" s="14">
        <f>'Цены на закупку'!E2*$E$10</f>
        <v>41002</v>
      </c>
    </row>
    <row r="11" spans="1:7" x14ac:dyDescent="0.25">
      <c r="A11" s="7" t="s">
        <v>12</v>
      </c>
      <c r="B11" s="7"/>
      <c r="C11" s="7"/>
      <c r="D11" s="7"/>
      <c r="E11" s="10">
        <f>IF(E13=0,_xlfn.CEILING.MATH((E5+E6)/3,,),_xlfn.CEILING.MATH((E5+3)/3,,))</f>
        <v>15</v>
      </c>
      <c r="F11" s="10" t="s">
        <v>13</v>
      </c>
      <c r="G11" s="14">
        <f>'Цены на закупку'!E4*$E$11</f>
        <v>5250</v>
      </c>
    </row>
    <row r="12" spans="1:7" x14ac:dyDescent="0.25">
      <c r="A12" s="7" t="s">
        <v>14</v>
      </c>
      <c r="B12" s="7"/>
      <c r="C12" s="7"/>
      <c r="D12" s="7"/>
      <c r="E12" s="10">
        <f>E10*10</f>
        <v>830</v>
      </c>
      <c r="F12" s="10" t="s">
        <v>4</v>
      </c>
      <c r="G12" s="14">
        <f>270+270+270</f>
        <v>810</v>
      </c>
    </row>
    <row r="13" spans="1:7" x14ac:dyDescent="0.25">
      <c r="A13" s="5" t="s">
        <v>15</v>
      </c>
      <c r="B13" s="5"/>
      <c r="C13" s="5"/>
      <c r="D13" s="5"/>
      <c r="E13" s="10">
        <v>1</v>
      </c>
      <c r="F13" s="10" t="s">
        <v>4</v>
      </c>
      <c r="G13" s="14">
        <v>7260</v>
      </c>
    </row>
    <row r="15" spans="1:7" x14ac:dyDescent="0.25">
      <c r="D15" s="4" t="s">
        <v>16</v>
      </c>
      <c r="E15" s="4"/>
      <c r="F15" s="4"/>
      <c r="G15" s="15">
        <f>SUM(G5:G13)</f>
        <v>94360</v>
      </c>
    </row>
    <row r="16" spans="1:7" x14ac:dyDescent="0.25">
      <c r="D16" s="3" t="s">
        <v>17</v>
      </c>
      <c r="E16" s="3"/>
      <c r="F16" s="3"/>
      <c r="G16" s="16">
        <f>E3*'Цены на закупку'!E7</f>
        <v>29050</v>
      </c>
    </row>
    <row r="17" spans="4:7" x14ac:dyDescent="0.25">
      <c r="D17" s="8"/>
      <c r="E17" s="8"/>
      <c r="F17" s="8"/>
      <c r="G17" s="8"/>
    </row>
    <row r="18" spans="4:7" x14ac:dyDescent="0.25">
      <c r="D18" s="2" t="s">
        <v>18</v>
      </c>
      <c r="E18" s="2"/>
      <c r="F18" s="2"/>
      <c r="G18" s="17">
        <f>G15+G16</f>
        <v>123410</v>
      </c>
    </row>
  </sheetData>
  <mergeCells count="17">
    <mergeCell ref="D17:G17"/>
    <mergeCell ref="D18:F18"/>
    <mergeCell ref="A11:D11"/>
    <mergeCell ref="A12:D12"/>
    <mergeCell ref="A13:D13"/>
    <mergeCell ref="D15:F15"/>
    <mergeCell ref="D16:F16"/>
    <mergeCell ref="A6:D6"/>
    <mergeCell ref="A7:D7"/>
    <mergeCell ref="A8:D8"/>
    <mergeCell ref="A9:D9"/>
    <mergeCell ref="A10:D10"/>
    <mergeCell ref="A1:G1"/>
    <mergeCell ref="A2:G2"/>
    <mergeCell ref="A3:D3"/>
    <mergeCell ref="A4:F4"/>
    <mergeCell ref="A5:D5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>
      <selection activeCell="E7" sqref="E7"/>
    </sheetView>
  </sheetViews>
  <sheetFormatPr defaultColWidth="8.5703125" defaultRowHeight="15" x14ac:dyDescent="0.25"/>
  <cols>
    <col min="1" max="1" width="25.7109375" customWidth="1"/>
  </cols>
  <sheetData>
    <row r="1" spans="1:5" x14ac:dyDescent="0.25">
      <c r="A1" s="1" t="s">
        <v>3</v>
      </c>
      <c r="B1" s="1"/>
      <c r="C1" s="1"/>
      <c r="D1" s="1"/>
      <c r="E1" s="10">
        <v>645</v>
      </c>
    </row>
    <row r="2" spans="1:5" x14ac:dyDescent="0.25">
      <c r="A2" s="1" t="s">
        <v>19</v>
      </c>
      <c r="B2" s="1"/>
      <c r="C2" s="1"/>
      <c r="D2" s="1"/>
      <c r="E2" s="10">
        <v>494</v>
      </c>
    </row>
    <row r="3" spans="1:5" x14ac:dyDescent="0.25">
      <c r="A3" s="1" t="s">
        <v>20</v>
      </c>
      <c r="B3" s="1"/>
      <c r="C3" s="1"/>
      <c r="D3" s="1"/>
      <c r="E3" s="10">
        <v>78</v>
      </c>
    </row>
    <row r="4" spans="1:5" x14ac:dyDescent="0.25">
      <c r="A4" s="1" t="s">
        <v>21</v>
      </c>
      <c r="B4" s="1"/>
      <c r="C4" s="1"/>
      <c r="D4" s="1"/>
      <c r="E4" s="10">
        <v>350</v>
      </c>
    </row>
    <row r="5" spans="1:5" x14ac:dyDescent="0.25">
      <c r="A5" s="1" t="s">
        <v>22</v>
      </c>
      <c r="B5" s="1"/>
      <c r="C5" s="1"/>
      <c r="D5" s="1"/>
      <c r="E5" s="10">
        <v>7260</v>
      </c>
    </row>
    <row r="6" spans="1:5" x14ac:dyDescent="0.25">
      <c r="A6" s="1" t="s">
        <v>14</v>
      </c>
      <c r="B6" s="1"/>
      <c r="C6" s="1"/>
      <c r="D6" s="1"/>
      <c r="E6" s="10">
        <v>215</v>
      </c>
    </row>
    <row r="7" spans="1:5" x14ac:dyDescent="0.25">
      <c r="A7" s="8" t="s">
        <v>23</v>
      </c>
      <c r="B7" s="8"/>
      <c r="C7" s="8"/>
      <c r="D7" s="8"/>
      <c r="E7" s="18">
        <v>350</v>
      </c>
    </row>
  </sheetData>
  <mergeCells count="7">
    <mergeCell ref="A6:D6"/>
    <mergeCell ref="A7:D7"/>
    <mergeCell ref="A1:D1"/>
    <mergeCell ref="A2:D2"/>
    <mergeCell ref="A3:D3"/>
    <mergeCell ref="A4:D4"/>
    <mergeCell ref="A5:D5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Типовой расчёт</vt:lpstr>
      <vt:lpstr>Цены на закупку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admin</cp:lastModifiedBy>
  <cp:revision>4</cp:revision>
  <dcterms:created xsi:type="dcterms:W3CDTF">2019-05-30T19:34:12Z</dcterms:created>
  <dcterms:modified xsi:type="dcterms:W3CDTF">2021-09-06T11:07:12Z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